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orisnik\Desktop\"/>
    </mc:Choice>
  </mc:AlternateContent>
  <bookViews>
    <workbookView xWindow="0" yWindow="0" windowWidth="19200" windowHeight="11490"/>
  </bookViews>
  <sheets>
    <sheet name="Financijski plan 2016-2018 rash" sheetId="1" r:id="rId1"/>
  </sheets>
  <definedNames>
    <definedName name="_xlnm.Print_Titles" localSheetId="0">'Financijski plan 2016-2018 rash'!$3:$4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0" i="1" l="1"/>
  <c r="M70" i="1"/>
  <c r="C69" i="1"/>
  <c r="C68" i="1"/>
  <c r="C66" i="1" s="1"/>
  <c r="C67" i="1"/>
  <c r="L66" i="1"/>
  <c r="K66" i="1"/>
  <c r="J66" i="1"/>
  <c r="I66" i="1"/>
  <c r="H66" i="1"/>
  <c r="G66" i="1"/>
  <c r="F66" i="1"/>
  <c r="E66" i="1"/>
  <c r="D66" i="1"/>
  <c r="C64" i="1"/>
  <c r="L63" i="1"/>
  <c r="K63" i="1"/>
  <c r="J63" i="1"/>
  <c r="I63" i="1"/>
  <c r="H63" i="1"/>
  <c r="G63" i="1"/>
  <c r="F63" i="1"/>
  <c r="E63" i="1"/>
  <c r="D63" i="1"/>
  <c r="C63" i="1"/>
  <c r="C61" i="1"/>
  <c r="C60" i="1"/>
  <c r="C59" i="1"/>
  <c r="C58" i="1"/>
  <c r="C56" i="1" s="1"/>
  <c r="C57" i="1"/>
  <c r="L56" i="1"/>
  <c r="K56" i="1"/>
  <c r="J56" i="1"/>
  <c r="I56" i="1"/>
  <c r="H56" i="1"/>
  <c r="G56" i="1"/>
  <c r="F56" i="1"/>
  <c r="E56" i="1"/>
  <c r="D56" i="1"/>
  <c r="C54" i="1"/>
  <c r="C53" i="1"/>
  <c r="C52" i="1"/>
  <c r="L51" i="1"/>
  <c r="L70" i="1" s="1"/>
  <c r="K51" i="1"/>
  <c r="K70" i="1" s="1"/>
  <c r="J51" i="1"/>
  <c r="J70" i="1" s="1"/>
  <c r="I51" i="1"/>
  <c r="I70" i="1" s="1"/>
  <c r="H51" i="1"/>
  <c r="H70" i="1" s="1"/>
  <c r="G51" i="1"/>
  <c r="G70" i="1" s="1"/>
  <c r="F51" i="1"/>
  <c r="F70" i="1" s="1"/>
  <c r="E51" i="1"/>
  <c r="E70" i="1" s="1"/>
  <c r="D51" i="1"/>
  <c r="D70" i="1" s="1"/>
  <c r="C51" i="1"/>
  <c r="C70" i="1" s="1"/>
  <c r="N43" i="1"/>
  <c r="N71" i="1" s="1"/>
  <c r="M43" i="1"/>
  <c r="M71" i="1" s="1"/>
  <c r="C42" i="1"/>
  <c r="C41" i="1"/>
  <c r="C39" i="1" s="1"/>
  <c r="C40" i="1"/>
  <c r="L39" i="1"/>
  <c r="K39" i="1"/>
  <c r="J39" i="1"/>
  <c r="I39" i="1"/>
  <c r="H39" i="1"/>
  <c r="G39" i="1"/>
  <c r="F39" i="1"/>
  <c r="E39" i="1"/>
  <c r="D39" i="1"/>
  <c r="C37" i="1"/>
  <c r="L36" i="1"/>
  <c r="K36" i="1"/>
  <c r="J36" i="1"/>
  <c r="I36" i="1"/>
  <c r="H36" i="1"/>
  <c r="G36" i="1"/>
  <c r="F36" i="1"/>
  <c r="E36" i="1"/>
  <c r="D36" i="1"/>
  <c r="C36" i="1"/>
  <c r="C34" i="1"/>
  <c r="C33" i="1"/>
  <c r="C32" i="1"/>
  <c r="C31" i="1"/>
  <c r="P30" i="1"/>
  <c r="O30" i="1"/>
  <c r="C30" i="1"/>
  <c r="L29" i="1"/>
  <c r="K29" i="1"/>
  <c r="J29" i="1"/>
  <c r="I29" i="1"/>
  <c r="H29" i="1"/>
  <c r="G29" i="1"/>
  <c r="F29" i="1"/>
  <c r="E29" i="1"/>
  <c r="D29" i="1"/>
  <c r="C27" i="1"/>
  <c r="C26" i="1"/>
  <c r="C25" i="1"/>
  <c r="P24" i="1"/>
  <c r="O24" i="1"/>
  <c r="L24" i="1"/>
  <c r="L43" i="1" s="1"/>
  <c r="L71" i="1" s="1"/>
  <c r="K24" i="1"/>
  <c r="K43" i="1" s="1"/>
  <c r="K71" i="1" s="1"/>
  <c r="J24" i="1"/>
  <c r="J43" i="1" s="1"/>
  <c r="J71" i="1" s="1"/>
  <c r="I24" i="1"/>
  <c r="I43" i="1" s="1"/>
  <c r="I71" i="1" s="1"/>
  <c r="H24" i="1"/>
  <c r="H43" i="1" s="1"/>
  <c r="H71" i="1" s="1"/>
  <c r="G24" i="1"/>
  <c r="G43" i="1" s="1"/>
  <c r="G71" i="1" s="1"/>
  <c r="F24" i="1"/>
  <c r="F43" i="1" s="1"/>
  <c r="F71" i="1" s="1"/>
  <c r="E24" i="1"/>
  <c r="E43" i="1" s="1"/>
  <c r="E71" i="1" s="1"/>
  <c r="D24" i="1"/>
  <c r="D43" i="1" s="1"/>
  <c r="D71" i="1" s="1"/>
  <c r="C24" i="1"/>
  <c r="D16" i="1"/>
  <c r="C16" i="1"/>
  <c r="B16" i="1"/>
  <c r="C29" i="1" l="1"/>
  <c r="C43" i="1" s="1"/>
  <c r="C71" i="1" s="1"/>
</calcChain>
</file>

<file path=xl/sharedStrings.xml><?xml version="1.0" encoding="utf-8"?>
<sst xmlns="http://schemas.openxmlformats.org/spreadsheetml/2006/main" count="98" uniqueCount="65">
  <si>
    <t>Financijski plan - Plan rashoda i izdataka</t>
  </si>
  <si>
    <t>Obrazac JLP(R)S FP-RiI</t>
  </si>
  <si>
    <t>Korisnik proračuna</t>
  </si>
  <si>
    <t>Osnovna škola August Cesarec</t>
  </si>
  <si>
    <t>(proračunski/izvanproračunski)</t>
  </si>
  <si>
    <t>Špišić Bukovica</t>
  </si>
  <si>
    <t>Prihodi i primici</t>
  </si>
  <si>
    <t>Plan 2016.</t>
  </si>
  <si>
    <t>Procjena 2017.</t>
  </si>
  <si>
    <t>Procjena 2018.</t>
  </si>
  <si>
    <t>Opći prihodi i primici -VPŽ</t>
  </si>
  <si>
    <t>Fond za zaštitu okoliša +VPŽ</t>
  </si>
  <si>
    <t>Vlastiti prihodi - Prihodi ostvareni obavljanjem   osnovnih i ostalih poslova vlastite djelatnosti</t>
  </si>
  <si>
    <t>Prihodi za posebne namjene</t>
  </si>
  <si>
    <t>Pomoći -Min.znanosti,obraz.i sporta</t>
  </si>
  <si>
    <t>Pomoći -Općina</t>
  </si>
  <si>
    <t>Prihodi od nefinancijjske imovine i nadoknade šteta s osnova osiguranja</t>
  </si>
  <si>
    <t xml:space="preserve">Namjenski primici </t>
  </si>
  <si>
    <t>Ukupno</t>
  </si>
  <si>
    <t>Brojčana oznaka i naziv glavnog programa</t>
  </si>
  <si>
    <t>Brojčana oznaka i naziv programa</t>
  </si>
  <si>
    <t>Osnovno obrazovanje</t>
  </si>
  <si>
    <t>Brojčana oznaka i naziv aktivnosti/tekućeg ili kapitalnog projekta</t>
  </si>
  <si>
    <t>Redovna djelatnost</t>
  </si>
  <si>
    <t>u kunama</t>
  </si>
  <si>
    <t>Račun rashoda/izdatka</t>
  </si>
  <si>
    <t>Naziv računa</t>
  </si>
  <si>
    <t>Opći prihodi i primici Županija</t>
  </si>
  <si>
    <t>Fond zzoeu+VPŽ</t>
  </si>
  <si>
    <t>Pomoći iz nanadležnog proračuna -MZOŠ</t>
  </si>
  <si>
    <t>Vlastiti prihodi</t>
  </si>
  <si>
    <t>Pomoći</t>
  </si>
  <si>
    <t>Donacije</t>
  </si>
  <si>
    <t>Prihodi od nefinancijske imovine</t>
  </si>
  <si>
    <t xml:space="preserve"> Procjena 2017.</t>
  </si>
  <si>
    <t xml:space="preserve"> Procjena 2018.</t>
  </si>
  <si>
    <t xml:space="preserve"> Procjena 2005.</t>
  </si>
  <si>
    <t xml:space="preserve"> Procjena 2006.</t>
  </si>
  <si>
    <t>Rashodi za zaposlene</t>
  </si>
  <si>
    <t>Plaće</t>
  </si>
  <si>
    <t>Ostali rashodi za zaposlene</t>
  </si>
  <si>
    <t>Doprinosi na plaće</t>
  </si>
  <si>
    <t>Materijalni rashodi</t>
  </si>
  <si>
    <t>Nadnade troškova zaposlenima</t>
  </si>
  <si>
    <t>Rashodi za materijal i energiju</t>
  </si>
  <si>
    <t>Rashodi za usluge</t>
  </si>
  <si>
    <t>Naknade tr.str.osposobljavanja</t>
  </si>
  <si>
    <t>Ostali nespomenuti rashodi</t>
  </si>
  <si>
    <t xml:space="preserve"> </t>
  </si>
  <si>
    <t>Financijski rashodi</t>
  </si>
  <si>
    <t>Ostali financijski rashodi</t>
  </si>
  <si>
    <t>Rashodi za nabavu proizvedene dugotrajne imov</t>
  </si>
  <si>
    <t>Građevinski objekti</t>
  </si>
  <si>
    <t>Postrojenje i oprema</t>
  </si>
  <si>
    <t>Knjige</t>
  </si>
  <si>
    <t xml:space="preserve">UKUPNO </t>
  </si>
  <si>
    <t>Brojčana oznaka i naziv aktivnosti</t>
  </si>
  <si>
    <t>Predškolski odgoj</t>
  </si>
  <si>
    <t>Pomoći iz nanadležnog proračuna  MZOŠ</t>
  </si>
  <si>
    <t>Pomoći Općina</t>
  </si>
  <si>
    <t>SVEUKUPNO</t>
  </si>
  <si>
    <t>URBROJ: 2189-19-3-15-1</t>
  </si>
  <si>
    <t>Ravnateljica:</t>
  </si>
  <si>
    <t xml:space="preserve"> U ŠPIŠIĆ BUKOVICI, 30. 12.2015.</t>
  </si>
  <si>
    <t>KLASA: 400-01/15-01/11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</si>
</sst>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0"/>
      <name val="Arial"/>
      <charset val="238"/>
    </font>
    <font>
      <sz val="10"/>
      <name val="Arial"/>
      <charset val="238"/>
    </font>
    <font>
      <b/>
      <sz val="16"/>
      <name val="Times New Roman"/>
      <charset val="238"/>
    </font>
    <font>
      <b/>
      <sz val="10"/>
      <name val="Arial"/>
      <charset val="238"/>
    </font>
    <font>
      <sz val="12"/>
      <name val="Times New Roman"/>
      <charset val="238"/>
    </font>
    <font>
      <b/>
      <sz val="12"/>
      <name val="Times New Roman"/>
      <charset val="238"/>
    </font>
    <font>
      <b/>
      <i/>
      <sz val="12"/>
      <name val="Times New Roman"/>
      <charset val="238"/>
    </font>
    <font>
      <b/>
      <sz val="11"/>
      <name val="Times New Roman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NumberFormat="1" applyFont="1" applyAlignment="1"/>
    <xf numFmtId="0" fontId="0" fillId="0" borderId="0" xfId="0" applyAlignment="1"/>
    <xf numFmtId="0" fontId="3" fillId="0" borderId="0" xfId="0" applyFont="1"/>
    <xf numFmtId="3" fontId="4" fillId="0" borderId="0" xfId="0" applyNumberFormat="1" applyFont="1"/>
    <xf numFmtId="0" fontId="0" fillId="0" borderId="0" xfId="0" applyAlignment="1">
      <alignment horizontal="center" vertical="top" wrapText="1"/>
    </xf>
    <xf numFmtId="3" fontId="5" fillId="0" borderId="1" xfId="0" applyNumberFormat="1" applyFont="1" applyBorder="1" applyAlignment="1">
      <alignment horizontal="left"/>
    </xf>
    <xf numFmtId="3" fontId="4" fillId="0" borderId="2" xfId="0" applyNumberFormat="1" applyFont="1" applyBorder="1"/>
    <xf numFmtId="3" fontId="4" fillId="0" borderId="2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left"/>
    </xf>
    <xf numFmtId="3" fontId="6" fillId="0" borderId="3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164" fontId="4" fillId="0" borderId="3" xfId="1" applyFont="1" applyBorder="1"/>
    <xf numFmtId="164" fontId="4" fillId="0" borderId="0" xfId="1" applyFont="1" applyBorder="1"/>
    <xf numFmtId="3" fontId="5" fillId="0" borderId="3" xfId="0" applyNumberFormat="1" applyFont="1" applyBorder="1" applyAlignment="1">
      <alignment horizontal="left" vertical="top" wrapText="1"/>
    </xf>
    <xf numFmtId="3" fontId="7" fillId="0" borderId="3" xfId="0" applyNumberFormat="1" applyFont="1" applyBorder="1" applyAlignment="1">
      <alignment horizontal="right" vertical="top" wrapText="1"/>
    </xf>
    <xf numFmtId="4" fontId="4" fillId="0" borderId="3" xfId="1" applyNumberFormat="1" applyFont="1" applyBorder="1"/>
    <xf numFmtId="0" fontId="5" fillId="0" borderId="3" xfId="0" applyNumberFormat="1" applyFont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left"/>
    </xf>
    <xf numFmtId="164" fontId="5" fillId="0" borderId="3" xfId="1" applyFont="1" applyBorder="1" applyAlignment="1">
      <alignment vertical="top" wrapText="1"/>
    </xf>
    <xf numFmtId="3" fontId="5" fillId="0" borderId="0" xfId="0" applyNumberFormat="1" applyFont="1" applyBorder="1"/>
    <xf numFmtId="164" fontId="5" fillId="0" borderId="0" xfId="1" applyFont="1" applyBorder="1"/>
    <xf numFmtId="3" fontId="5" fillId="0" borderId="0" xfId="0" applyNumberFormat="1" applyFont="1" applyFill="1" applyBorder="1" applyAlignment="1">
      <alignment horizontal="left"/>
    </xf>
    <xf numFmtId="3" fontId="4" fillId="0" borderId="4" xfId="0" applyNumberFormat="1" applyFont="1" applyBorder="1"/>
    <xf numFmtId="3" fontId="4" fillId="0" borderId="0" xfId="0" applyNumberFormat="1" applyFont="1" applyBorder="1"/>
    <xf numFmtId="3" fontId="5" fillId="0" borderId="0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3" fontId="4" fillId="0" borderId="1" xfId="0" applyNumberFormat="1" applyFont="1" applyBorder="1"/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3" fontId="9" fillId="0" borderId="3" xfId="0" applyNumberFormat="1" applyFont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/>
    <xf numFmtId="3" fontId="5" fillId="0" borderId="0" xfId="0" applyNumberFormat="1" applyFont="1"/>
    <xf numFmtId="0" fontId="4" fillId="0" borderId="7" xfId="0" applyNumberFormat="1" applyFont="1" applyBorder="1" applyAlignment="1">
      <alignment horizontal="center"/>
    </xf>
    <xf numFmtId="0" fontId="4" fillId="0" borderId="7" xfId="0" applyNumberFormat="1" applyFont="1" applyBorder="1"/>
    <xf numFmtId="3" fontId="4" fillId="0" borderId="7" xfId="0" applyNumberFormat="1" applyFont="1" applyBorder="1"/>
    <xf numFmtId="0" fontId="4" fillId="0" borderId="7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left"/>
    </xf>
    <xf numFmtId="3" fontId="5" fillId="0" borderId="7" xfId="0" applyNumberFormat="1" applyFont="1" applyBorder="1"/>
    <xf numFmtId="0" fontId="5" fillId="0" borderId="7" xfId="0" applyNumberFormat="1" applyFont="1" applyBorder="1" applyAlignment="1">
      <alignment vertical="top" wrapText="1"/>
    </xf>
    <xf numFmtId="0" fontId="4" fillId="0" borderId="6" xfId="0" applyNumberFormat="1" applyFont="1" applyBorder="1" applyAlignment="1">
      <alignment horizontal="center"/>
    </xf>
    <xf numFmtId="0" fontId="4" fillId="0" borderId="6" xfId="0" applyNumberFormat="1" applyFont="1" applyBorder="1"/>
    <xf numFmtId="3" fontId="4" fillId="0" borderId="6" xfId="0" applyNumberFormat="1" applyFont="1" applyBorder="1"/>
    <xf numFmtId="0" fontId="4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center"/>
    </xf>
    <xf numFmtId="0" fontId="5" fillId="0" borderId="4" xfId="0" applyNumberFormat="1" applyFont="1" applyBorder="1"/>
    <xf numFmtId="3" fontId="5" fillId="0" borderId="4" xfId="0" applyNumberFormat="1" applyFont="1" applyBorder="1"/>
    <xf numFmtId="0" fontId="8" fillId="0" borderId="0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left"/>
    </xf>
    <xf numFmtId="3" fontId="5" fillId="0" borderId="8" xfId="0" applyNumberFormat="1" applyFont="1" applyBorder="1"/>
    <xf numFmtId="0" fontId="4" fillId="0" borderId="9" xfId="0" applyNumberFormat="1" applyFont="1" applyBorder="1" applyAlignment="1">
      <alignment horizontal="center"/>
    </xf>
    <xf numFmtId="0" fontId="8" fillId="0" borderId="9" xfId="0" applyNumberFormat="1" applyFont="1" applyBorder="1"/>
    <xf numFmtId="3" fontId="4" fillId="0" borderId="9" xfId="0" applyNumberFormat="1" applyFont="1" applyBorder="1"/>
    <xf numFmtId="3" fontId="4" fillId="0" borderId="9" xfId="0" applyNumberFormat="1" applyFont="1" applyBorder="1" applyAlignment="1">
      <alignment vertical="top"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10" fillId="0" borderId="0" xfId="0" applyNumberFormat="1" applyFont="1" applyAlignment="1">
      <alignment horizontal="center"/>
    </xf>
    <xf numFmtId="3" fontId="10" fillId="0" borderId="0" xfId="0" applyNumberFormat="1" applyFont="1"/>
    <xf numFmtId="0" fontId="8" fillId="0" borderId="0" xfId="0" applyNumberFormat="1" applyFont="1" applyBorder="1" applyAlignment="1">
      <alignment horizontal="center" vertical="top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topLeftCell="A7" workbookViewId="0">
      <selection activeCell="B16" sqref="B16"/>
    </sheetView>
  </sheetViews>
  <sheetFormatPr defaultRowHeight="15.75" x14ac:dyDescent="0.25"/>
  <cols>
    <col min="1" max="1" width="36.140625" style="76" customWidth="1"/>
    <col min="2" max="2" width="28.42578125" style="77" customWidth="1"/>
    <col min="3" max="3" width="15.85546875" style="4" customWidth="1"/>
    <col min="4" max="4" width="15.5703125" style="11" customWidth="1"/>
    <col min="5" max="5" width="11.28515625" style="11" customWidth="1"/>
    <col min="6" max="6" width="17.5703125" style="11" customWidth="1"/>
    <col min="7" max="7" width="13.28515625" style="4" customWidth="1"/>
    <col min="8" max="8" width="12.140625" style="4" customWidth="1"/>
    <col min="9" max="9" width="8" style="4" customWidth="1"/>
    <col min="10" max="10" width="6.5703125" style="4" customWidth="1"/>
    <col min="11" max="11" width="13.28515625" style="4" customWidth="1"/>
    <col min="12" max="12" width="8.42578125" style="4" customWidth="1"/>
    <col min="13" max="13" width="11" style="4" customWidth="1"/>
    <col min="14" max="14" width="10.85546875" style="4" customWidth="1"/>
    <col min="15" max="15" width="16.7109375" style="4" hidden="1" customWidth="1"/>
    <col min="16" max="16" width="0.28515625" style="4" customWidth="1"/>
    <col min="17" max="17" width="10.42578125" style="4" customWidth="1"/>
    <col min="18" max="16384" width="9.140625" style="4"/>
  </cols>
  <sheetData>
    <row r="1" spans="1:17" ht="24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O1" s="5"/>
      <c r="P1" s="5"/>
      <c r="Q1" s="5"/>
    </row>
    <row r="2" spans="1:17" ht="10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8" customHeight="1" x14ac:dyDescent="0.25">
      <c r="A3" s="6" t="s">
        <v>2</v>
      </c>
      <c r="B3" s="7" t="s">
        <v>3</v>
      </c>
      <c r="C3" s="7"/>
      <c r="D3" s="8"/>
      <c r="E3" s="9"/>
      <c r="F3" s="9"/>
    </row>
    <row r="4" spans="1:17" ht="15" customHeight="1" x14ac:dyDescent="0.25">
      <c r="A4" s="10" t="s">
        <v>4</v>
      </c>
      <c r="B4" s="4" t="s">
        <v>5</v>
      </c>
    </row>
    <row r="5" spans="1:17" ht="9" customHeight="1" x14ac:dyDescent="0.25">
      <c r="A5" s="12"/>
      <c r="B5" s="4"/>
    </row>
    <row r="6" spans="1:17" ht="38.25" customHeight="1" x14ac:dyDescent="0.25">
      <c r="A6" s="13" t="s">
        <v>6</v>
      </c>
      <c r="B6" s="14" t="s">
        <v>7</v>
      </c>
      <c r="C6" s="15" t="s">
        <v>8</v>
      </c>
      <c r="D6" s="15" t="s">
        <v>9</v>
      </c>
      <c r="E6" s="16"/>
      <c r="F6" s="16"/>
      <c r="H6" s="16"/>
    </row>
    <row r="7" spans="1:17" ht="19.5" customHeight="1" x14ac:dyDescent="0.25">
      <c r="A7" s="17" t="s">
        <v>10</v>
      </c>
      <c r="B7" s="18">
        <v>1021870</v>
      </c>
      <c r="C7" s="15">
        <v>900000</v>
      </c>
      <c r="D7" s="15">
        <v>900000</v>
      </c>
      <c r="E7" s="16"/>
      <c r="F7" s="16"/>
      <c r="H7" s="16"/>
    </row>
    <row r="8" spans="1:17" ht="21.75" customHeight="1" x14ac:dyDescent="0.25">
      <c r="A8" s="17" t="s">
        <v>11</v>
      </c>
      <c r="B8" s="19">
        <v>2742887</v>
      </c>
      <c r="C8" s="20"/>
      <c r="D8" s="20"/>
      <c r="E8" s="21"/>
      <c r="F8" s="21"/>
    </row>
    <row r="9" spans="1:17" ht="47.25" customHeight="1" x14ac:dyDescent="0.25">
      <c r="A9" s="22" t="s">
        <v>12</v>
      </c>
      <c r="B9" s="23">
        <v>60000</v>
      </c>
      <c r="C9" s="24">
        <v>60000</v>
      </c>
      <c r="D9" s="20">
        <v>60000</v>
      </c>
      <c r="E9" s="21"/>
      <c r="F9" s="21"/>
    </row>
    <row r="10" spans="1:17" x14ac:dyDescent="0.25">
      <c r="A10" s="25" t="s">
        <v>13</v>
      </c>
      <c r="B10" s="23">
        <v>300000</v>
      </c>
      <c r="C10" s="20">
        <v>300000</v>
      </c>
      <c r="D10" s="20">
        <v>300000</v>
      </c>
      <c r="E10" s="21"/>
      <c r="F10" s="21"/>
      <c r="H10" s="21"/>
    </row>
    <row r="11" spans="1:17" x14ac:dyDescent="0.25">
      <c r="A11" s="19" t="s">
        <v>14</v>
      </c>
      <c r="B11" s="23">
        <v>5678000</v>
      </c>
      <c r="C11" s="20">
        <v>5700000</v>
      </c>
      <c r="D11" s="20">
        <v>5700000</v>
      </c>
      <c r="E11" s="21"/>
      <c r="F11" s="21"/>
      <c r="H11" s="21"/>
    </row>
    <row r="12" spans="1:17" x14ac:dyDescent="0.25">
      <c r="A12" s="26" t="s">
        <v>15</v>
      </c>
      <c r="B12" s="19">
        <v>86550</v>
      </c>
      <c r="C12" s="20">
        <v>90000</v>
      </c>
      <c r="D12" s="20">
        <v>90000</v>
      </c>
      <c r="E12" s="21"/>
      <c r="F12" s="21"/>
      <c r="H12" s="21"/>
    </row>
    <row r="13" spans="1:17" ht="36" customHeight="1" x14ac:dyDescent="0.25">
      <c r="A13" s="27" t="s">
        <v>16</v>
      </c>
      <c r="B13" s="19">
        <v>2000</v>
      </c>
      <c r="C13" s="20">
        <v>2000</v>
      </c>
      <c r="D13" s="20">
        <v>2000</v>
      </c>
      <c r="E13" s="21"/>
      <c r="F13" s="21"/>
      <c r="H13" s="21"/>
    </row>
    <row r="14" spans="1:17" x14ac:dyDescent="0.25">
      <c r="A14" s="27" t="s">
        <v>17</v>
      </c>
      <c r="B14" s="19"/>
      <c r="C14" s="20"/>
      <c r="D14" s="20"/>
      <c r="E14" s="21"/>
      <c r="F14" s="21"/>
      <c r="H14" s="21"/>
    </row>
    <row r="15" spans="1:17" ht="6.75" customHeight="1" x14ac:dyDescent="0.25">
      <c r="A15" s="27"/>
      <c r="B15" s="19"/>
      <c r="C15" s="20"/>
      <c r="D15" s="20"/>
      <c r="E15" s="21"/>
      <c r="F15" s="21"/>
      <c r="H15" s="21"/>
    </row>
    <row r="16" spans="1:17" x14ac:dyDescent="0.25">
      <c r="A16" s="17" t="s">
        <v>18</v>
      </c>
      <c r="B16" s="19">
        <f>SUM(B7:B14)</f>
        <v>9891307</v>
      </c>
      <c r="C16" s="19">
        <f>SUM(C7:C15)</f>
        <v>7052000</v>
      </c>
      <c r="D16" s="19">
        <f>SUM(D7:D14)</f>
        <v>7052000</v>
      </c>
      <c r="E16" s="28"/>
      <c r="F16" s="29"/>
      <c r="H16" s="29"/>
    </row>
    <row r="17" spans="1:16" x14ac:dyDescent="0.25">
      <c r="A17" s="30" t="s">
        <v>19</v>
      </c>
      <c r="B17" s="28"/>
      <c r="D17" s="31"/>
      <c r="E17" s="32"/>
      <c r="F17" s="32"/>
    </row>
    <row r="18" spans="1:16" x14ac:dyDescent="0.25">
      <c r="A18" s="33" t="s">
        <v>20</v>
      </c>
      <c r="B18" s="33"/>
      <c r="C18" s="33"/>
      <c r="D18" s="34" t="s">
        <v>21</v>
      </c>
      <c r="E18" s="33"/>
      <c r="F18" s="33"/>
      <c r="G18" s="33"/>
      <c r="H18" s="33"/>
      <c r="I18" s="33"/>
      <c r="J18" s="33"/>
      <c r="K18" s="33"/>
      <c r="L18" s="33"/>
    </row>
    <row r="19" spans="1:16" x14ac:dyDescent="0.25">
      <c r="A19" s="35" t="s">
        <v>22</v>
      </c>
      <c r="B19" s="12"/>
      <c r="D19" s="36" t="s">
        <v>23</v>
      </c>
      <c r="E19" s="32"/>
      <c r="F19" s="32"/>
    </row>
    <row r="20" spans="1:16" ht="9.75" customHeight="1" x14ac:dyDescent="0.25">
      <c r="A20" s="37"/>
      <c r="B20" s="37"/>
      <c r="C20" s="37"/>
      <c r="D20" s="38"/>
      <c r="E20" s="38"/>
      <c r="F20" s="38"/>
      <c r="G20" s="37"/>
      <c r="H20" s="37"/>
      <c r="I20" s="37"/>
      <c r="J20" s="37"/>
      <c r="K20" s="37"/>
      <c r="L20" s="37"/>
      <c r="M20" s="37"/>
      <c r="N20" s="39" t="s">
        <v>24</v>
      </c>
    </row>
    <row r="21" spans="1:16" ht="1.5" customHeight="1" x14ac:dyDescent="0.25">
      <c r="A21" s="39"/>
      <c r="B21" s="39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6" ht="9.75" customHeight="1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N22" s="41"/>
      <c r="O22" s="41"/>
      <c r="P22" s="41"/>
    </row>
    <row r="23" spans="1:16" s="11" customFormat="1" ht="48" customHeight="1" x14ac:dyDescent="0.2">
      <c r="A23" s="42" t="s">
        <v>25</v>
      </c>
      <c r="B23" s="43" t="s">
        <v>26</v>
      </c>
      <c r="C23" s="15" t="s">
        <v>7</v>
      </c>
      <c r="D23" s="15" t="s">
        <v>27</v>
      </c>
      <c r="E23" s="15" t="s">
        <v>28</v>
      </c>
      <c r="F23" s="44" t="s">
        <v>29</v>
      </c>
      <c r="G23" s="15" t="s">
        <v>30</v>
      </c>
      <c r="H23" s="15" t="s">
        <v>13</v>
      </c>
      <c r="I23" s="15" t="s">
        <v>31</v>
      </c>
      <c r="J23" s="15" t="s">
        <v>32</v>
      </c>
      <c r="K23" s="15" t="s">
        <v>33</v>
      </c>
      <c r="L23" s="15" t="s">
        <v>17</v>
      </c>
      <c r="M23" s="45" t="s">
        <v>34</v>
      </c>
      <c r="N23" s="45" t="s">
        <v>35</v>
      </c>
      <c r="O23" s="46" t="s">
        <v>36</v>
      </c>
      <c r="P23" s="46" t="s">
        <v>37</v>
      </c>
    </row>
    <row r="24" spans="1:16" ht="14.25" customHeight="1" x14ac:dyDescent="0.25">
      <c r="A24" s="47">
        <v>31</v>
      </c>
      <c r="B24" s="47" t="s">
        <v>38</v>
      </c>
      <c r="C24" s="48">
        <f>SUM(C25:C27)</f>
        <v>5374000</v>
      </c>
      <c r="D24" s="48">
        <f>SUM(D25:D28)</f>
        <v>0</v>
      </c>
      <c r="E24" s="48">
        <f>E25+E26+E27</f>
        <v>0</v>
      </c>
      <c r="F24" s="48">
        <f t="shared" ref="F24:L24" si="0">SUM(F25:F28)</f>
        <v>5374000</v>
      </c>
      <c r="G24" s="48">
        <f t="shared" si="0"/>
        <v>0</v>
      </c>
      <c r="H24" s="48">
        <f t="shared" si="0"/>
        <v>0</v>
      </c>
      <c r="I24" s="48">
        <f t="shared" si="0"/>
        <v>0</v>
      </c>
      <c r="J24" s="48">
        <f t="shared" si="0"/>
        <v>0</v>
      </c>
      <c r="K24" s="48">
        <f t="shared" si="0"/>
        <v>0</v>
      </c>
      <c r="L24" s="48">
        <f t="shared" si="0"/>
        <v>0</v>
      </c>
      <c r="M24" s="48">
        <v>5400000</v>
      </c>
      <c r="N24" s="48">
        <v>5400000</v>
      </c>
      <c r="O24" s="49">
        <f>SUM(O25:O29)</f>
        <v>0</v>
      </c>
      <c r="P24" s="49">
        <f>SUM(P25:P29)</f>
        <v>0</v>
      </c>
    </row>
    <row r="25" spans="1:16" ht="14.25" customHeight="1" x14ac:dyDescent="0.25">
      <c r="A25" s="50">
        <v>311</v>
      </c>
      <c r="B25" s="51" t="s">
        <v>39</v>
      </c>
      <c r="C25" s="52">
        <f>D25+F25+G25+H25+I25+J25+K25+L25</f>
        <v>4500000</v>
      </c>
      <c r="D25" s="52"/>
      <c r="E25" s="52"/>
      <c r="F25" s="52">
        <v>4500000</v>
      </c>
      <c r="G25" s="52"/>
      <c r="H25" s="52"/>
      <c r="I25" s="52"/>
      <c r="J25" s="52"/>
      <c r="K25" s="52"/>
      <c r="L25" s="52"/>
      <c r="M25" s="52"/>
      <c r="N25" s="52"/>
      <c r="O25" s="4">
        <v>0</v>
      </c>
      <c r="P25" s="4">
        <v>0</v>
      </c>
    </row>
    <row r="26" spans="1:16" ht="14.25" customHeight="1" x14ac:dyDescent="0.25">
      <c r="A26" s="50">
        <v>312</v>
      </c>
      <c r="B26" s="53" t="s">
        <v>40</v>
      </c>
      <c r="C26" s="52">
        <f>D26+F26+G26+H26+I26+J26+K26+L26</f>
        <v>100000</v>
      </c>
      <c r="D26" s="52"/>
      <c r="E26" s="52"/>
      <c r="F26" s="52">
        <v>100000</v>
      </c>
      <c r="G26" s="52"/>
      <c r="H26" s="52"/>
      <c r="I26" s="52"/>
      <c r="J26" s="52"/>
      <c r="K26" s="52"/>
      <c r="L26" s="52"/>
      <c r="M26" s="52"/>
      <c r="N26" s="52"/>
      <c r="O26" s="4">
        <v>0</v>
      </c>
      <c r="P26" s="4">
        <v>0</v>
      </c>
    </row>
    <row r="27" spans="1:16" ht="14.25" customHeight="1" x14ac:dyDescent="0.25">
      <c r="A27" s="50">
        <v>313</v>
      </c>
      <c r="B27" s="51" t="s">
        <v>41</v>
      </c>
      <c r="C27" s="52">
        <f>D27+F27+G27+H27+I27+J27+K27+L27</f>
        <v>774000</v>
      </c>
      <c r="D27" s="52"/>
      <c r="E27" s="52"/>
      <c r="F27" s="52">
        <v>774000</v>
      </c>
      <c r="G27" s="52"/>
      <c r="H27" s="52"/>
      <c r="I27" s="52"/>
      <c r="J27" s="52"/>
      <c r="K27" s="52"/>
      <c r="L27" s="52"/>
      <c r="M27" s="52"/>
      <c r="N27" s="52"/>
      <c r="O27" s="4">
        <v>0</v>
      </c>
      <c r="P27" s="4">
        <v>0</v>
      </c>
    </row>
    <row r="28" spans="1:16" ht="14.25" customHeight="1" x14ac:dyDescent="0.25">
      <c r="A28" s="50"/>
      <c r="B28" s="5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">
        <v>0</v>
      </c>
      <c r="P28" s="4">
        <v>0</v>
      </c>
    </row>
    <row r="29" spans="1:16" ht="14.25" customHeight="1" x14ac:dyDescent="0.25">
      <c r="A29" s="54">
        <v>32</v>
      </c>
      <c r="B29" s="55" t="s">
        <v>42</v>
      </c>
      <c r="C29" s="56">
        <f>SUM(C30:C34)</f>
        <v>4002248</v>
      </c>
      <c r="D29" s="56">
        <f>SUM(D30:D34)</f>
        <v>1019750</v>
      </c>
      <c r="E29" s="56">
        <f>E30+E31+E32+E34</f>
        <v>2340498</v>
      </c>
      <c r="F29" s="56">
        <f t="shared" ref="F29:L29" si="1">SUM(F30:F34)</f>
        <v>297000</v>
      </c>
      <c r="G29" s="56">
        <f t="shared" si="1"/>
        <v>45000</v>
      </c>
      <c r="H29" s="56">
        <f t="shared" si="1"/>
        <v>300000</v>
      </c>
      <c r="I29" s="56">
        <f t="shared" si="1"/>
        <v>0</v>
      </c>
      <c r="J29" s="56">
        <f t="shared" si="1"/>
        <v>0</v>
      </c>
      <c r="K29" s="56">
        <f t="shared" si="1"/>
        <v>0</v>
      </c>
      <c r="L29" s="56">
        <f t="shared" si="1"/>
        <v>0</v>
      </c>
      <c r="M29" s="56">
        <v>1543000</v>
      </c>
      <c r="N29" s="56">
        <v>1543000</v>
      </c>
      <c r="O29" s="4">
        <v>0</v>
      </c>
      <c r="P29" s="4">
        <v>0</v>
      </c>
    </row>
    <row r="30" spans="1:16" ht="14.25" customHeight="1" x14ac:dyDescent="0.25">
      <c r="A30" s="50">
        <v>321</v>
      </c>
      <c r="B30" s="51" t="s">
        <v>43</v>
      </c>
      <c r="C30" s="52">
        <f>D30+E30+F30+G30+H30+I30+J30+K30+L30</f>
        <v>278500</v>
      </c>
      <c r="D30" s="52">
        <v>3500</v>
      </c>
      <c r="E30" s="52"/>
      <c r="F30" s="52">
        <v>275000</v>
      </c>
      <c r="G30" s="52"/>
      <c r="H30" s="52"/>
      <c r="I30" s="52"/>
      <c r="J30" s="52"/>
      <c r="K30" s="52"/>
      <c r="L30" s="52"/>
      <c r="M30" s="52"/>
      <c r="N30" s="52"/>
      <c r="O30" s="49">
        <f>SUM(O31:O44)</f>
        <v>0</v>
      </c>
      <c r="P30" s="49">
        <f>SUM(P31:P44)</f>
        <v>0</v>
      </c>
    </row>
    <row r="31" spans="1:16" ht="14.25" customHeight="1" x14ac:dyDescent="0.25">
      <c r="A31" s="50">
        <v>322</v>
      </c>
      <c r="B31" s="51" t="s">
        <v>44</v>
      </c>
      <c r="C31" s="52">
        <f>D31+E31+F31+G31+H31+I31+J31+K31+L31</f>
        <v>624700</v>
      </c>
      <c r="D31" s="52">
        <v>362700</v>
      </c>
      <c r="E31" s="52"/>
      <c r="F31" s="52"/>
      <c r="G31" s="52">
        <v>20000</v>
      </c>
      <c r="H31" s="52">
        <v>242000</v>
      </c>
      <c r="I31" s="52"/>
      <c r="J31" s="52"/>
      <c r="K31" s="52"/>
      <c r="L31" s="52"/>
      <c r="M31" s="52"/>
      <c r="N31" s="52"/>
      <c r="O31" s="4">
        <v>0</v>
      </c>
      <c r="P31" s="4">
        <v>0</v>
      </c>
    </row>
    <row r="32" spans="1:16" ht="14.25" customHeight="1" x14ac:dyDescent="0.25">
      <c r="A32" s="50">
        <v>323</v>
      </c>
      <c r="B32" s="51" t="s">
        <v>45</v>
      </c>
      <c r="C32" s="52">
        <f>D32+E32+F32+G32+H32+I32+J32+K32+L32</f>
        <v>3022048</v>
      </c>
      <c r="D32" s="52">
        <v>648550</v>
      </c>
      <c r="E32" s="52">
        <v>2340498</v>
      </c>
      <c r="F32" s="52"/>
      <c r="G32" s="52">
        <v>25000</v>
      </c>
      <c r="H32" s="52">
        <v>8000</v>
      </c>
      <c r="I32" s="52"/>
      <c r="J32" s="52"/>
      <c r="K32" s="52"/>
      <c r="L32" s="52"/>
      <c r="M32" s="52"/>
      <c r="N32" s="52"/>
      <c r="O32" s="4">
        <v>0</v>
      </c>
      <c r="P32" s="4">
        <v>0</v>
      </c>
    </row>
    <row r="33" spans="1:16" ht="14.25" customHeight="1" x14ac:dyDescent="0.25">
      <c r="A33" s="50">
        <v>324</v>
      </c>
      <c r="B33" s="51" t="s">
        <v>46</v>
      </c>
      <c r="C33" s="52">
        <f>D33+E33+F33+G33+H33+I33+J33+K33+L33</f>
        <v>0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6" ht="14.25" customHeight="1" x14ac:dyDescent="0.25">
      <c r="A34" s="50">
        <v>329</v>
      </c>
      <c r="B34" s="51" t="s">
        <v>47</v>
      </c>
      <c r="C34" s="52">
        <f>D34+E34+F34+G34+H34+I34+J34+K34+L34</f>
        <v>77000</v>
      </c>
      <c r="D34" s="52">
        <v>5000</v>
      </c>
      <c r="E34" s="52"/>
      <c r="F34" s="52">
        <v>22000</v>
      </c>
      <c r="G34" s="52"/>
      <c r="H34" s="52">
        <v>50000</v>
      </c>
      <c r="I34" s="52"/>
      <c r="J34" s="52"/>
      <c r="K34" s="52"/>
      <c r="L34" s="52"/>
      <c r="M34" s="52"/>
      <c r="N34" s="52"/>
      <c r="O34" s="4">
        <v>0</v>
      </c>
      <c r="P34" s="4">
        <v>0</v>
      </c>
    </row>
    <row r="35" spans="1:16" ht="14.25" customHeight="1" x14ac:dyDescent="0.25">
      <c r="A35" s="50"/>
      <c r="B35" s="51"/>
      <c r="C35" s="52"/>
      <c r="D35" s="52"/>
      <c r="E35" s="52"/>
      <c r="F35" s="52"/>
      <c r="G35" s="52"/>
      <c r="H35" s="52" t="s">
        <v>48</v>
      </c>
      <c r="I35" s="52"/>
      <c r="J35" s="52"/>
      <c r="K35" s="52"/>
      <c r="L35" s="52"/>
      <c r="M35" s="52"/>
      <c r="N35" s="52"/>
    </row>
    <row r="36" spans="1:16" ht="14.25" customHeight="1" x14ac:dyDescent="0.25">
      <c r="A36" s="54">
        <v>34</v>
      </c>
      <c r="B36" s="55" t="s">
        <v>49</v>
      </c>
      <c r="C36" s="56">
        <f t="shared" ref="C36:L36" si="2">C37</f>
        <v>2120</v>
      </c>
      <c r="D36" s="56">
        <f t="shared" si="2"/>
        <v>2120</v>
      </c>
      <c r="E36" s="56">
        <f t="shared" si="2"/>
        <v>0</v>
      </c>
      <c r="F36" s="56">
        <f t="shared" si="2"/>
        <v>0</v>
      </c>
      <c r="G36" s="56">
        <f t="shared" si="2"/>
        <v>0</v>
      </c>
      <c r="H36" s="56">
        <f t="shared" si="2"/>
        <v>0</v>
      </c>
      <c r="I36" s="56">
        <f t="shared" si="2"/>
        <v>0</v>
      </c>
      <c r="J36" s="56">
        <f t="shared" si="2"/>
        <v>0</v>
      </c>
      <c r="K36" s="56">
        <f t="shared" si="2"/>
        <v>0</v>
      </c>
      <c r="L36" s="56">
        <f t="shared" si="2"/>
        <v>0</v>
      </c>
      <c r="M36" s="56">
        <v>2000</v>
      </c>
      <c r="N36" s="56">
        <v>2000</v>
      </c>
      <c r="O36" s="4">
        <v>0</v>
      </c>
      <c r="P36" s="4">
        <v>0</v>
      </c>
    </row>
    <row r="37" spans="1:16" ht="14.25" customHeight="1" x14ac:dyDescent="0.25">
      <c r="A37" s="50">
        <v>343</v>
      </c>
      <c r="B37" s="51" t="s">
        <v>50</v>
      </c>
      <c r="C37" s="52">
        <f>D37+E37+F37+G37+H37+I37+J37+K37+L37</f>
        <v>2120</v>
      </c>
      <c r="D37" s="52">
        <v>2120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4">
        <v>0</v>
      </c>
      <c r="P37" s="4">
        <v>0</v>
      </c>
    </row>
    <row r="38" spans="1:16" ht="14.25" customHeight="1" x14ac:dyDescent="0.25">
      <c r="A38" s="50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4">
        <v>0</v>
      </c>
      <c r="P38" s="4">
        <v>0</v>
      </c>
    </row>
    <row r="39" spans="1:16" ht="30" customHeight="1" x14ac:dyDescent="0.25">
      <c r="A39" s="54">
        <v>42</v>
      </c>
      <c r="B39" s="57" t="s">
        <v>51</v>
      </c>
      <c r="C39" s="56">
        <f>SUM(C40:C42)</f>
        <v>419389</v>
      </c>
      <c r="D39" s="56">
        <f>SUM(D40:D42)</f>
        <v>0</v>
      </c>
      <c r="E39" s="56">
        <f>E40+E41+E42</f>
        <v>402389</v>
      </c>
      <c r="F39" s="56">
        <f t="shared" ref="F39:L39" si="3">SUM(F40:F42)</f>
        <v>0</v>
      </c>
      <c r="G39" s="56">
        <f t="shared" si="3"/>
        <v>15000</v>
      </c>
      <c r="H39" s="56">
        <f t="shared" si="3"/>
        <v>0</v>
      </c>
      <c r="I39" s="56">
        <f t="shared" si="3"/>
        <v>0</v>
      </c>
      <c r="J39" s="56">
        <f t="shared" si="3"/>
        <v>0</v>
      </c>
      <c r="K39" s="56">
        <f t="shared" si="3"/>
        <v>2000</v>
      </c>
      <c r="L39" s="56">
        <f t="shared" si="3"/>
        <v>0</v>
      </c>
      <c r="M39" s="56">
        <v>17000</v>
      </c>
      <c r="N39" s="56">
        <v>17000</v>
      </c>
      <c r="O39" s="4">
        <v>0</v>
      </c>
      <c r="P39" s="4">
        <v>0</v>
      </c>
    </row>
    <row r="40" spans="1:16" ht="14.25" customHeight="1" x14ac:dyDescent="0.25">
      <c r="A40" s="50">
        <v>421</v>
      </c>
      <c r="B40" s="53" t="s">
        <v>52</v>
      </c>
      <c r="C40" s="52">
        <f>D40+E40+F40+G40+H40+I40+J40+K40+L40</f>
        <v>402389</v>
      </c>
      <c r="D40" s="52"/>
      <c r="E40" s="52">
        <v>402389</v>
      </c>
      <c r="F40" s="52"/>
      <c r="G40" s="52"/>
      <c r="H40" s="52"/>
      <c r="I40" s="52"/>
      <c r="J40" s="52"/>
      <c r="K40" s="52"/>
      <c r="L40" s="52"/>
      <c r="M40" s="52"/>
      <c r="N40" s="52"/>
      <c r="O40" s="4">
        <v>0</v>
      </c>
      <c r="P40" s="4">
        <v>0</v>
      </c>
    </row>
    <row r="41" spans="1:16" ht="14.25" customHeight="1" x14ac:dyDescent="0.25">
      <c r="A41" s="50">
        <v>422</v>
      </c>
      <c r="B41" s="51" t="s">
        <v>53</v>
      </c>
      <c r="C41" s="52">
        <f>D41+E41+F41+G41+H41+I41+J41+K41+L41</f>
        <v>15000</v>
      </c>
      <c r="D41" s="52"/>
      <c r="E41" s="52"/>
      <c r="F41" s="52"/>
      <c r="G41" s="52">
        <v>15000</v>
      </c>
      <c r="H41" s="52"/>
      <c r="I41" s="52"/>
      <c r="J41" s="52"/>
      <c r="K41" s="52"/>
      <c r="L41" s="52"/>
      <c r="M41" s="52"/>
      <c r="N41" s="52"/>
      <c r="O41" s="4">
        <v>0</v>
      </c>
      <c r="P41" s="4">
        <v>0</v>
      </c>
    </row>
    <row r="42" spans="1:16" ht="14.25" customHeight="1" x14ac:dyDescent="0.25">
      <c r="A42" s="58">
        <v>424</v>
      </c>
      <c r="B42" s="59" t="s">
        <v>54</v>
      </c>
      <c r="C42" s="52">
        <f>D42+E42+F42+G42+H42+I42+J42+K42+L42</f>
        <v>2000</v>
      </c>
      <c r="D42" s="60"/>
      <c r="E42" s="60"/>
      <c r="F42" s="60"/>
      <c r="G42" s="60"/>
      <c r="H42" s="60"/>
      <c r="I42" s="60"/>
      <c r="J42" s="60"/>
      <c r="K42" s="60">
        <v>2000</v>
      </c>
      <c r="L42" s="60"/>
      <c r="M42" s="60"/>
      <c r="N42" s="60"/>
      <c r="O42" s="4">
        <v>0</v>
      </c>
      <c r="P42" s="4">
        <v>0</v>
      </c>
    </row>
    <row r="43" spans="1:16" ht="14.25" customHeight="1" x14ac:dyDescent="0.25">
      <c r="A43" s="61"/>
      <c r="B43" s="62" t="s">
        <v>55</v>
      </c>
      <c r="C43" s="19">
        <f t="shared" ref="C43:M43" si="4">C24+C29+C36+C39</f>
        <v>9797757</v>
      </c>
      <c r="D43" s="19">
        <f t="shared" si="4"/>
        <v>1021870</v>
      </c>
      <c r="E43" s="19">
        <f t="shared" si="4"/>
        <v>2742887</v>
      </c>
      <c r="F43" s="19">
        <f t="shared" si="4"/>
        <v>5671000</v>
      </c>
      <c r="G43" s="19">
        <f t="shared" si="4"/>
        <v>60000</v>
      </c>
      <c r="H43" s="19">
        <f t="shared" si="4"/>
        <v>300000</v>
      </c>
      <c r="I43" s="19">
        <f t="shared" si="4"/>
        <v>0</v>
      </c>
      <c r="J43" s="19">
        <f t="shared" si="4"/>
        <v>0</v>
      </c>
      <c r="K43" s="19">
        <f t="shared" si="4"/>
        <v>2000</v>
      </c>
      <c r="L43" s="19">
        <f t="shared" si="4"/>
        <v>0</v>
      </c>
      <c r="M43" s="19">
        <f t="shared" si="4"/>
        <v>6962000</v>
      </c>
      <c r="N43" s="19">
        <f>N24+N29+N36+N39</f>
        <v>6962000</v>
      </c>
      <c r="O43" s="4">
        <v>0</v>
      </c>
      <c r="P43" s="4">
        <v>0</v>
      </c>
    </row>
    <row r="44" spans="1:16" ht="14.25" customHeight="1" x14ac:dyDescent="0.25">
      <c r="A44" s="63"/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4">
        <v>0</v>
      </c>
      <c r="P44" s="4">
        <v>0</v>
      </c>
    </row>
    <row r="46" spans="1:16" x14ac:dyDescent="0.25">
      <c r="A46" s="35"/>
      <c r="B46" s="12"/>
      <c r="D46" s="32"/>
      <c r="E46" s="32"/>
      <c r="F46" s="32"/>
    </row>
    <row r="47" spans="1:16" x14ac:dyDescent="0.25">
      <c r="A47" s="37"/>
      <c r="B47" s="37"/>
      <c r="C47" s="37"/>
      <c r="D47" s="38"/>
      <c r="E47" s="38"/>
      <c r="F47" s="38"/>
      <c r="G47" s="37"/>
      <c r="H47" s="37"/>
      <c r="I47" s="37"/>
      <c r="J47" s="37"/>
      <c r="K47" s="37"/>
      <c r="L47" s="37"/>
      <c r="M47" s="37"/>
      <c r="N47" s="39" t="s">
        <v>24</v>
      </c>
    </row>
    <row r="48" spans="1:16" x14ac:dyDescent="0.25">
      <c r="A48" s="66" t="s">
        <v>56</v>
      </c>
      <c r="B48" s="39"/>
      <c r="C48" s="80" t="s">
        <v>57</v>
      </c>
      <c r="D48" s="8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x14ac:dyDescent="0.25">
      <c r="A49" s="67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N49" s="41"/>
    </row>
    <row r="50" spans="1:14" ht="57" x14ac:dyDescent="0.25">
      <c r="A50" s="42" t="s">
        <v>25</v>
      </c>
      <c r="B50" s="43" t="s">
        <v>26</v>
      </c>
      <c r="C50" s="15" t="s">
        <v>7</v>
      </c>
      <c r="D50" s="15" t="s">
        <v>27</v>
      </c>
      <c r="E50" s="68"/>
      <c r="F50" s="44" t="s">
        <v>58</v>
      </c>
      <c r="G50" s="15" t="s">
        <v>30</v>
      </c>
      <c r="H50" s="15" t="s">
        <v>13</v>
      </c>
      <c r="I50" s="68" t="s">
        <v>59</v>
      </c>
      <c r="J50" s="15" t="s">
        <v>32</v>
      </c>
      <c r="K50" s="15" t="s">
        <v>33</v>
      </c>
      <c r="L50" s="15" t="s">
        <v>17</v>
      </c>
      <c r="M50" s="45" t="s">
        <v>34</v>
      </c>
      <c r="N50" s="45" t="s">
        <v>35</v>
      </c>
    </row>
    <row r="51" spans="1:14" x14ac:dyDescent="0.25">
      <c r="A51" s="47">
        <v>31</v>
      </c>
      <c r="B51" s="47" t="s">
        <v>38</v>
      </c>
      <c r="C51" s="48">
        <f>SUM(C52:C54)</f>
        <v>66550</v>
      </c>
      <c r="D51" s="48">
        <f>SUM(D52:D55)</f>
        <v>0</v>
      </c>
      <c r="E51" s="48">
        <f>E52+E53+E54</f>
        <v>0</v>
      </c>
      <c r="F51" s="48">
        <f t="shared" ref="F51:L51" si="5">SUM(F52:F55)</f>
        <v>0</v>
      </c>
      <c r="G51" s="48">
        <f t="shared" si="5"/>
        <v>0</v>
      </c>
      <c r="H51" s="48">
        <f t="shared" si="5"/>
        <v>0</v>
      </c>
      <c r="I51" s="48">
        <f t="shared" si="5"/>
        <v>66550</v>
      </c>
      <c r="J51" s="48">
        <f t="shared" si="5"/>
        <v>0</v>
      </c>
      <c r="K51" s="48">
        <f t="shared" si="5"/>
        <v>0</v>
      </c>
      <c r="L51" s="48">
        <f t="shared" si="5"/>
        <v>0</v>
      </c>
      <c r="M51" s="48">
        <v>70000</v>
      </c>
      <c r="N51" s="48">
        <v>70000</v>
      </c>
    </row>
    <row r="52" spans="1:14" x14ac:dyDescent="0.25">
      <c r="A52" s="50">
        <v>311</v>
      </c>
      <c r="B52" s="51" t="s">
        <v>39</v>
      </c>
      <c r="C52" s="52">
        <f>D52+E52+F52+G52+H52+I52+J52+K52+L52</f>
        <v>66550</v>
      </c>
      <c r="D52" s="52"/>
      <c r="E52" s="52"/>
      <c r="F52" s="52"/>
      <c r="G52" s="52"/>
      <c r="H52" s="52"/>
      <c r="I52" s="52">
        <v>66550</v>
      </c>
      <c r="J52" s="52"/>
      <c r="K52" s="52"/>
      <c r="L52" s="52"/>
      <c r="M52" s="52"/>
      <c r="N52" s="52"/>
    </row>
    <row r="53" spans="1:14" x14ac:dyDescent="0.25">
      <c r="A53" s="50">
        <v>312</v>
      </c>
      <c r="B53" s="53" t="s">
        <v>40</v>
      </c>
      <c r="C53" s="52">
        <f>D53+F53+G53+H53+I53+J53+K53+L53</f>
        <v>0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14" x14ac:dyDescent="0.25">
      <c r="A54" s="50">
        <v>313</v>
      </c>
      <c r="B54" s="51" t="s">
        <v>41</v>
      </c>
      <c r="C54" s="52">
        <f>D54+F54+G54+H54+I54+J54+K54+L54</f>
        <v>0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1:14" x14ac:dyDescent="0.25">
      <c r="A55" s="50"/>
      <c r="B55" s="53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x14ac:dyDescent="0.25">
      <c r="A56" s="54">
        <v>32</v>
      </c>
      <c r="B56" s="55" t="s">
        <v>42</v>
      </c>
      <c r="C56" s="56">
        <f>SUM(C57:C61)</f>
        <v>27000</v>
      </c>
      <c r="D56" s="56">
        <f>SUM(D57:D61)</f>
        <v>0</v>
      </c>
      <c r="E56" s="56">
        <f>E57+E58+E59+E61</f>
        <v>0</v>
      </c>
      <c r="F56" s="56">
        <f t="shared" ref="F56:L56" si="6">SUM(F57:F61)</f>
        <v>7000</v>
      </c>
      <c r="G56" s="56">
        <f t="shared" si="6"/>
        <v>0</v>
      </c>
      <c r="H56" s="56">
        <f t="shared" si="6"/>
        <v>0</v>
      </c>
      <c r="I56" s="56">
        <f t="shared" si="6"/>
        <v>20000</v>
      </c>
      <c r="J56" s="56">
        <f t="shared" si="6"/>
        <v>0</v>
      </c>
      <c r="K56" s="56">
        <f t="shared" si="6"/>
        <v>0</v>
      </c>
      <c r="L56" s="56">
        <f t="shared" si="6"/>
        <v>0</v>
      </c>
      <c r="M56" s="56">
        <v>20000</v>
      </c>
      <c r="N56" s="56">
        <v>20000</v>
      </c>
    </row>
    <row r="57" spans="1:14" x14ac:dyDescent="0.25">
      <c r="A57" s="50">
        <v>321</v>
      </c>
      <c r="B57" s="51" t="s">
        <v>43</v>
      </c>
      <c r="C57" s="52">
        <f>D57+E57+F57+G57+H57+I57+J57+K57+L57</f>
        <v>0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x14ac:dyDescent="0.25">
      <c r="A58" s="50">
        <v>322</v>
      </c>
      <c r="B58" s="51" t="s">
        <v>44</v>
      </c>
      <c r="C58" s="52">
        <f>D58+E58+F58+G58+H58+I58+J58+K58+L58</f>
        <v>27000</v>
      </c>
      <c r="D58" s="52"/>
      <c r="E58" s="52"/>
      <c r="F58" s="52">
        <v>7000</v>
      </c>
      <c r="G58" s="52"/>
      <c r="H58" s="52"/>
      <c r="I58" s="52">
        <v>20000</v>
      </c>
      <c r="J58" s="52"/>
      <c r="K58" s="52"/>
      <c r="L58" s="52"/>
      <c r="M58" s="52"/>
      <c r="N58" s="52"/>
    </row>
    <row r="59" spans="1:14" x14ac:dyDescent="0.25">
      <c r="A59" s="50">
        <v>323</v>
      </c>
      <c r="B59" s="51" t="s">
        <v>45</v>
      </c>
      <c r="C59" s="52">
        <f>D59+E59+F59+G59+H59+I59+J59+K59+L59</f>
        <v>0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x14ac:dyDescent="0.25">
      <c r="A60" s="50">
        <v>324</v>
      </c>
      <c r="B60" s="51" t="s">
        <v>46</v>
      </c>
      <c r="C60" s="52">
        <f>D60+E60+F60+G60+H60+I60+J60+K60+L60</f>
        <v>0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5">
      <c r="A61" s="50">
        <v>329</v>
      </c>
      <c r="B61" s="51" t="s">
        <v>47</v>
      </c>
      <c r="C61" s="52">
        <f>D61+E61+F61+G61+H61+I61+J61+K61+L61</f>
        <v>0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x14ac:dyDescent="0.25">
      <c r="A62" s="50"/>
      <c r="B62" s="51"/>
      <c r="C62" s="52"/>
      <c r="D62" s="52"/>
      <c r="E62" s="52"/>
      <c r="F62" s="52"/>
      <c r="G62" s="52"/>
      <c r="H62" s="52" t="s">
        <v>48</v>
      </c>
      <c r="I62" s="52"/>
      <c r="J62" s="52"/>
      <c r="K62" s="52"/>
      <c r="L62" s="52"/>
      <c r="M62" s="52"/>
      <c r="N62" s="52"/>
    </row>
    <row r="63" spans="1:14" x14ac:dyDescent="0.25">
      <c r="A63" s="54">
        <v>34</v>
      </c>
      <c r="B63" s="55" t="s">
        <v>49</v>
      </c>
      <c r="C63" s="56">
        <f t="shared" ref="C63:L63" si="7">C64</f>
        <v>0</v>
      </c>
      <c r="D63" s="56">
        <f t="shared" si="7"/>
        <v>0</v>
      </c>
      <c r="E63" s="56">
        <f t="shared" si="7"/>
        <v>0</v>
      </c>
      <c r="F63" s="56">
        <f t="shared" si="7"/>
        <v>0</v>
      </c>
      <c r="G63" s="56">
        <f t="shared" si="7"/>
        <v>0</v>
      </c>
      <c r="H63" s="56">
        <f t="shared" si="7"/>
        <v>0</v>
      </c>
      <c r="I63" s="56">
        <f t="shared" si="7"/>
        <v>0</v>
      </c>
      <c r="J63" s="56">
        <f t="shared" si="7"/>
        <v>0</v>
      </c>
      <c r="K63" s="56">
        <f t="shared" si="7"/>
        <v>0</v>
      </c>
      <c r="L63" s="56">
        <f t="shared" si="7"/>
        <v>0</v>
      </c>
      <c r="M63" s="56"/>
      <c r="N63" s="56"/>
    </row>
    <row r="64" spans="1:14" x14ac:dyDescent="0.25">
      <c r="A64" s="50">
        <v>343</v>
      </c>
      <c r="B64" s="51" t="s">
        <v>50</v>
      </c>
      <c r="C64" s="52">
        <f>D64+E64+F64+G64+H64+I64+J64+K64+L64</f>
        <v>0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5">
      <c r="A65" s="50"/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47.25" x14ac:dyDescent="0.25">
      <c r="A66" s="54">
        <v>42</v>
      </c>
      <c r="B66" s="57" t="s">
        <v>51</v>
      </c>
      <c r="C66" s="56">
        <f>SUM(C67:C69)</f>
        <v>0</v>
      </c>
      <c r="D66" s="56">
        <f>SUM(D67:D69)</f>
        <v>0</v>
      </c>
      <c r="E66" s="56">
        <f>E67+E68+E69</f>
        <v>0</v>
      </c>
      <c r="F66" s="56">
        <f t="shared" ref="F66:L66" si="8">SUM(F67:F69)</f>
        <v>0</v>
      </c>
      <c r="G66" s="56">
        <f t="shared" si="8"/>
        <v>0</v>
      </c>
      <c r="H66" s="56">
        <f t="shared" si="8"/>
        <v>0</v>
      </c>
      <c r="I66" s="56">
        <f t="shared" si="8"/>
        <v>0</v>
      </c>
      <c r="J66" s="56">
        <f t="shared" si="8"/>
        <v>0</v>
      </c>
      <c r="K66" s="56">
        <f t="shared" si="8"/>
        <v>0</v>
      </c>
      <c r="L66" s="56">
        <f t="shared" si="8"/>
        <v>0</v>
      </c>
      <c r="M66" s="56"/>
      <c r="N66" s="56"/>
    </row>
    <row r="67" spans="1:14" x14ac:dyDescent="0.25">
      <c r="A67" s="50">
        <v>421</v>
      </c>
      <c r="B67" s="53" t="s">
        <v>52</v>
      </c>
      <c r="C67" s="52">
        <f>D67+E67+F67+G67+H67+I67+J67+K67+L67</f>
        <v>0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1:14" x14ac:dyDescent="0.25">
      <c r="A68" s="50">
        <v>422</v>
      </c>
      <c r="B68" s="51" t="s">
        <v>53</v>
      </c>
      <c r="C68" s="52">
        <f>D68+E68+F68+G68+H68+I68+J68+K68+L68</f>
        <v>0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x14ac:dyDescent="0.25">
      <c r="A69" s="58">
        <v>424</v>
      </c>
      <c r="B69" s="59" t="s">
        <v>54</v>
      </c>
      <c r="C69" s="52">
        <f>D69+E69+F69+G69+H69+I69+J69+K69+L69</f>
        <v>0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</row>
    <row r="70" spans="1:14" ht="16.5" thickBot="1" x14ac:dyDescent="0.3">
      <c r="A70" s="69"/>
      <c r="B70" s="70" t="s">
        <v>55</v>
      </c>
      <c r="C70" s="71">
        <f t="shared" ref="C70:N70" si="9">C51+C56+C63+C66</f>
        <v>93550</v>
      </c>
      <c r="D70" s="71">
        <f t="shared" si="9"/>
        <v>0</v>
      </c>
      <c r="E70" s="71">
        <f t="shared" si="9"/>
        <v>0</v>
      </c>
      <c r="F70" s="71">
        <f t="shared" si="9"/>
        <v>7000</v>
      </c>
      <c r="G70" s="71">
        <f t="shared" si="9"/>
        <v>0</v>
      </c>
      <c r="H70" s="71">
        <f t="shared" si="9"/>
        <v>0</v>
      </c>
      <c r="I70" s="71">
        <f t="shared" si="9"/>
        <v>86550</v>
      </c>
      <c r="J70" s="71">
        <f t="shared" si="9"/>
        <v>0</v>
      </c>
      <c r="K70" s="71">
        <f t="shared" si="9"/>
        <v>0</v>
      </c>
      <c r="L70" s="71">
        <f t="shared" si="9"/>
        <v>0</v>
      </c>
      <c r="M70" s="71">
        <f t="shared" si="9"/>
        <v>90000</v>
      </c>
      <c r="N70" s="71">
        <f t="shared" si="9"/>
        <v>90000</v>
      </c>
    </row>
    <row r="71" spans="1:14" ht="17.25" thickTop="1" thickBot="1" x14ac:dyDescent="0.3">
      <c r="A71" s="72"/>
      <c r="B71" s="73" t="s">
        <v>60</v>
      </c>
      <c r="C71" s="74">
        <f t="shared" ref="C71:N71" si="10">C43+C70</f>
        <v>9891307</v>
      </c>
      <c r="D71" s="75">
        <f t="shared" si="10"/>
        <v>1021870</v>
      </c>
      <c r="E71" s="75">
        <f t="shared" si="10"/>
        <v>2742887</v>
      </c>
      <c r="F71" s="75">
        <f t="shared" si="10"/>
        <v>5678000</v>
      </c>
      <c r="G71" s="74">
        <f t="shared" si="10"/>
        <v>60000</v>
      </c>
      <c r="H71" s="74">
        <f t="shared" si="10"/>
        <v>300000</v>
      </c>
      <c r="I71" s="74">
        <f t="shared" si="10"/>
        <v>86550</v>
      </c>
      <c r="J71" s="74">
        <f t="shared" si="10"/>
        <v>0</v>
      </c>
      <c r="K71" s="74">
        <f t="shared" si="10"/>
        <v>2000</v>
      </c>
      <c r="L71" s="74">
        <f t="shared" si="10"/>
        <v>0</v>
      </c>
      <c r="M71" s="74">
        <f t="shared" si="10"/>
        <v>7052000</v>
      </c>
      <c r="N71" s="74">
        <f t="shared" si="10"/>
        <v>7052000</v>
      </c>
    </row>
    <row r="72" spans="1:14" ht="16.5" thickTop="1" x14ac:dyDescent="0.25"/>
    <row r="73" spans="1:14" x14ac:dyDescent="0.25">
      <c r="A73" s="78" t="s">
        <v>64</v>
      </c>
    </row>
    <row r="74" spans="1:14" x14ac:dyDescent="0.25">
      <c r="A74" s="78" t="s">
        <v>61</v>
      </c>
      <c r="H74" s="79" t="s">
        <v>62</v>
      </c>
    </row>
    <row r="76" spans="1:14" x14ac:dyDescent="0.25">
      <c r="A76" s="78" t="s">
        <v>63</v>
      </c>
    </row>
  </sheetData>
  <mergeCells count="1">
    <mergeCell ref="C48:D48"/>
  </mergeCells>
  <pageMargins left="0.19685039370078741" right="0.19685039370078741" top="0.55118110236220474" bottom="0.51181102362204722" header="0.5" footer="0.5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Financijski plan 2016-2018 rash</vt:lpstr>
      <vt:lpstr>'Financijski plan 2016-2018 rash'!Ispis_naslova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2016-01-19T13:45:29Z</cp:lastPrinted>
  <dcterms:created xsi:type="dcterms:W3CDTF">2015-12-22T10:11:17Z</dcterms:created>
  <dcterms:modified xsi:type="dcterms:W3CDTF">2016-02-23T10:21:01Z</dcterms:modified>
</cp:coreProperties>
</file>